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Transportation Fee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J21" i="1"/>
  <c r="J22" i="1"/>
  <c r="J23" i="1"/>
  <c r="J24" i="1"/>
  <c r="J25" i="1"/>
  <c r="J26" i="1"/>
  <c r="J27" i="1"/>
  <c r="J28" i="1"/>
  <c r="J29" i="1"/>
  <c r="J30" i="1"/>
  <c r="J31" i="1"/>
  <c r="J32" i="1"/>
  <c r="I10" i="1"/>
  <c r="I9" i="1"/>
  <c r="I8" i="1"/>
  <c r="G10" i="1"/>
  <c r="G9" i="1"/>
  <c r="G8" i="1"/>
  <c r="D10" i="1"/>
  <c r="D9" i="1"/>
  <c r="D8" i="1"/>
  <c r="K10" i="1"/>
  <c r="K9" i="1"/>
  <c r="K8" i="1"/>
  <c r="J16" i="1"/>
  <c r="J17" i="1"/>
  <c r="J18" i="1"/>
  <c r="J19" i="1"/>
  <c r="J33" i="1"/>
  <c r="J15" i="1"/>
</calcChain>
</file>

<file path=xl/sharedStrings.xml><?xml version="1.0" encoding="utf-8"?>
<sst xmlns="http://schemas.openxmlformats.org/spreadsheetml/2006/main" count="59" uniqueCount="51">
  <si>
    <t>Transportation Fee Log</t>
  </si>
  <si>
    <t>Transportation Fee Log Table</t>
  </si>
  <si>
    <t>Date</t>
  </si>
  <si>
    <t>Student/Employee Name</t>
  </si>
  <si>
    <t>ID Number</t>
  </si>
  <si>
    <t>Route/Location</t>
  </si>
  <si>
    <t>Transport Type (Bus/Van)</t>
  </si>
  <si>
    <t>Distance (km/miles)</t>
  </si>
  <si>
    <t>Fee per Trip (USD)</t>
  </si>
  <si>
    <t>Number of Trips</t>
  </si>
  <si>
    <t>Total Fee (USD)</t>
  </si>
  <si>
    <t>Payment Status (Paid/Unpaid)</t>
  </si>
  <si>
    <t>Notes</t>
  </si>
  <si>
    <t>John Doe</t>
  </si>
  <si>
    <t>S001</t>
  </si>
  <si>
    <t>Route A</t>
  </si>
  <si>
    <t>Bus</t>
  </si>
  <si>
    <t>Paid</t>
  </si>
  <si>
    <t>Monthly pass issued</t>
  </si>
  <si>
    <t>Jane Smith</t>
  </si>
  <si>
    <t>S002</t>
  </si>
  <si>
    <t>Route B</t>
  </si>
  <si>
    <t>Van</t>
  </si>
  <si>
    <t>Unpaid</t>
  </si>
  <si>
    <t>Invoice pending</t>
  </si>
  <si>
    <t>Emily Carter</t>
  </si>
  <si>
    <t>S003</t>
  </si>
  <si>
    <t>Updated contact details</t>
  </si>
  <si>
    <t>Mark Brown</t>
  </si>
  <si>
    <t>Office Pickup</t>
  </si>
  <si>
    <t>NA</t>
  </si>
  <si>
    <t>Lisa Green</t>
  </si>
  <si>
    <t>S004</t>
  </si>
  <si>
    <t>Route C</t>
  </si>
  <si>
    <t>Payment due by 10/12/2024</t>
  </si>
  <si>
    <t>[School/Organization Name]</t>
  </si>
  <si>
    <t>[Month/Year]</t>
  </si>
  <si>
    <t>Search by Date:</t>
  </si>
  <si>
    <t>Student/Employee Name:</t>
  </si>
  <si>
    <t>Date:</t>
  </si>
  <si>
    <t>Transport Type:</t>
  </si>
  <si>
    <t>Number of Trips:</t>
  </si>
  <si>
    <t>Fee per Trip:</t>
  </si>
  <si>
    <t>Total Fee:</t>
  </si>
  <si>
    <t>Payment Status:</t>
  </si>
  <si>
    <t>Route/Location:</t>
  </si>
  <si>
    <t>Distance covered:</t>
  </si>
  <si>
    <t>Total Trip Logged:</t>
  </si>
  <si>
    <t>Total Fee Collected:</t>
  </si>
  <si>
    <t>Total Unpaid Fees:</t>
  </si>
  <si>
    <t>S005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</si>
</sst>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4" formatCode="_(&quot;$&quot;* #,##0.00_);_(&quot;$&quot;* \(#,##0.00\);_(&quot;$&quot;* &quot;-&quot;??_);_(@_)"/>
    <numFmt numFmtId="170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6" fontId="0" fillId="0" borderId="0" xfId="0" applyNumberFormat="1" applyAlignment="1">
      <alignment horizontal="left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0" fontId="0" fillId="0" borderId="0" xfId="0" applyNumberFormat="1" applyAlignment="1">
      <alignment horizontal="left" wrapText="1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14" fontId="9" fillId="0" borderId="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170" fontId="9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70" fontId="6" fillId="0" borderId="1" xfId="1" applyNumberFormat="1" applyFont="1" applyBorder="1" applyAlignment="1">
      <alignment horizontal="left" vertical="center"/>
    </xf>
    <xf numFmtId="170" fontId="6" fillId="0" borderId="1" xfId="0" applyNumberFormat="1" applyFont="1" applyBorder="1" applyAlignment="1">
      <alignment horizontal="left" vertical="center"/>
    </xf>
  </cellXfs>
  <cellStyles count="2">
    <cellStyle name="Currency" xfId="1" builtinId="4"/>
    <cellStyle name="Normal" xfId="0" builtinId="0"/>
  </cellStyles>
  <dxfs count="1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numFmt numFmtId="10" formatCode="&quot;$&quot;#,##0_);[Red]\(&quot;$&quot;#,##0\)"/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numFmt numFmtId="10" formatCode="&quot;$&quot;#,##0_);[Red]\(&quot;$&quot;#,##0\)"/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numFmt numFmtId="19" formatCode="dd/mm/yy"/>
      <alignment horizontal="left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L33" totalsRowShown="0" headerRowDxfId="0" dataDxfId="1">
  <autoFilter ref="B14:L33"/>
  <tableColumns count="11">
    <tableColumn id="1" name="ID Number" dataDxfId="12"/>
    <tableColumn id="2" name="Student/Employee Name" dataDxfId="11"/>
    <tableColumn id="3" name="Date" dataDxfId="10"/>
    <tableColumn id="4" name="Route/Location" dataDxfId="9"/>
    <tableColumn id="5" name="Transport Type (Bus/Van)" dataDxfId="8"/>
    <tableColumn id="6" name="Distance (km/miles)" dataDxfId="7"/>
    <tableColumn id="7" name="Fee per Trip (USD)" dataDxfId="6"/>
    <tableColumn id="8" name="Number of Trips" dataDxfId="5"/>
    <tableColumn id="9" name="Total Fee (USD)" dataDxfId="4">
      <calculatedColumnFormula>IF(H15&gt;0,H15*I15,"")</calculatedColumnFormula>
    </tableColumn>
    <tableColumn id="10" name="Payment Status (Paid/Unpaid)" dataDxfId="3"/>
    <tableColumn id="11" name="Notes" dataDxfId="2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4"/>
  <sheetViews>
    <sheetView showGridLines="0" tabSelected="1" workbookViewId="0">
      <selection activeCell="C6" sqref="C6"/>
    </sheetView>
  </sheetViews>
  <sheetFormatPr defaultRowHeight="15" x14ac:dyDescent="0.25"/>
  <cols>
    <col min="1" max="1" width="4.5703125" customWidth="1"/>
    <col min="2" max="2" width="18.140625" customWidth="1"/>
    <col min="3" max="3" width="25.5703125" customWidth="1"/>
    <col min="4" max="4" width="15.7109375" customWidth="1"/>
    <col min="5" max="5" width="16.7109375" customWidth="1"/>
    <col min="6" max="6" width="25.5703125" customWidth="1"/>
    <col min="7" max="7" width="21" customWidth="1"/>
    <col min="8" max="8" width="19.28515625" customWidth="1"/>
    <col min="9" max="9" width="17.42578125" customWidth="1"/>
    <col min="10" max="10" width="22" customWidth="1"/>
    <col min="11" max="11" width="20.85546875" customWidth="1"/>
    <col min="12" max="12" width="35.7109375" customWidth="1"/>
  </cols>
  <sheetData>
    <row r="2" spans="2:12" ht="32.25" x14ac:dyDescent="0.25">
      <c r="B2" s="5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</row>
    <row r="3" spans="2:12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2:12" s="1" customFormat="1" ht="21.95" customHeight="1" x14ac:dyDescent="0.25">
      <c r="B4" s="11" t="s">
        <v>35</v>
      </c>
      <c r="C4" s="9"/>
      <c r="D4" s="9"/>
      <c r="E4" s="9"/>
      <c r="F4" s="9"/>
      <c r="G4" s="9"/>
      <c r="H4" s="9"/>
      <c r="I4" s="9"/>
      <c r="J4" s="9"/>
      <c r="K4" s="9"/>
      <c r="L4" s="9"/>
    </row>
    <row r="5" spans="2:12" s="1" customFormat="1" ht="21.95" customHeight="1" x14ac:dyDescent="0.25">
      <c r="B5" s="10" t="s">
        <v>36</v>
      </c>
      <c r="C5" s="9"/>
      <c r="D5" s="9"/>
      <c r="E5" s="9"/>
      <c r="F5" s="9"/>
      <c r="G5" s="9"/>
      <c r="H5" s="9"/>
      <c r="I5" s="9"/>
      <c r="J5" s="9"/>
      <c r="K5" s="9"/>
      <c r="L5" s="9"/>
    </row>
    <row r="6" spans="2:12" s="1" customFormat="1" ht="21.95" customHeight="1" x14ac:dyDescent="0.25"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2:12" s="1" customFormat="1" ht="21.95" customHeight="1" x14ac:dyDescent="0.25">
      <c r="B7" s="14" t="s">
        <v>37</v>
      </c>
      <c r="C7" s="9"/>
      <c r="D7" s="9"/>
      <c r="E7" s="9"/>
      <c r="F7" s="9"/>
      <c r="G7" s="9"/>
      <c r="H7" s="9"/>
      <c r="I7" s="9"/>
      <c r="J7" s="9"/>
      <c r="K7" s="9"/>
      <c r="L7" s="9"/>
    </row>
    <row r="8" spans="2:12" s="1" customFormat="1" ht="21.95" customHeight="1" x14ac:dyDescent="0.25">
      <c r="B8" s="15" t="s">
        <v>20</v>
      </c>
      <c r="C8" s="9" t="s">
        <v>38</v>
      </c>
      <c r="D8" s="16" t="str">
        <f>VLOOKUP(B8,Table1[#All],2)</f>
        <v>Jane Smith</v>
      </c>
      <c r="E8" s="16"/>
      <c r="F8" s="13" t="s">
        <v>40</v>
      </c>
      <c r="G8" s="18" t="str">
        <f>VLOOKUP(B8,Table1[#All],5)</f>
        <v>Van</v>
      </c>
      <c r="H8" s="13" t="s">
        <v>42</v>
      </c>
      <c r="I8" s="19">
        <f>VLOOKUP(B8,Table1[#All],7)</f>
        <v>3</v>
      </c>
      <c r="J8" s="13" t="s">
        <v>47</v>
      </c>
      <c r="K8" s="20">
        <f>COUNTA(Table1[ID Number])</f>
        <v>5</v>
      </c>
      <c r="L8" s="20"/>
    </row>
    <row r="9" spans="2:12" s="1" customFormat="1" ht="21.95" customHeight="1" x14ac:dyDescent="0.25">
      <c r="B9" s="9"/>
      <c r="C9" s="9" t="s">
        <v>39</v>
      </c>
      <c r="D9" s="17">
        <f>VLOOKUP(B8,Table1[#All],3)</f>
        <v>45627</v>
      </c>
      <c r="E9" s="17"/>
      <c r="F9" s="13" t="s">
        <v>46</v>
      </c>
      <c r="G9" s="18">
        <f>VLOOKUP(B8,Table1[#All],6)</f>
        <v>15</v>
      </c>
      <c r="H9" s="13" t="s">
        <v>43</v>
      </c>
      <c r="I9" s="19">
        <f>VLOOKUP(B8,Table1[#All],9)</f>
        <v>3</v>
      </c>
      <c r="J9" s="13" t="s">
        <v>48</v>
      </c>
      <c r="K9" s="21">
        <f>SUMIF(Table1[Payment Status (Paid/Unpaid)],"Paid",Table1[Total Fee (USD)])</f>
        <v>12</v>
      </c>
      <c r="L9" s="21"/>
    </row>
    <row r="10" spans="2:12" s="1" customFormat="1" ht="21.95" customHeight="1" x14ac:dyDescent="0.25">
      <c r="B10" s="9"/>
      <c r="C10" s="9" t="s">
        <v>45</v>
      </c>
      <c r="D10" s="16" t="str">
        <f>VLOOKUP(B8,Table1[#All],4)</f>
        <v>Route B</v>
      </c>
      <c r="E10" s="16"/>
      <c r="F10" s="13" t="s">
        <v>41</v>
      </c>
      <c r="G10" s="18">
        <f>VLOOKUP(B8,Table1[#All],8)</f>
        <v>1</v>
      </c>
      <c r="H10" s="13" t="s">
        <v>44</v>
      </c>
      <c r="I10" s="18" t="str">
        <f>VLOOKUP(B8,Table1[#All],10)</f>
        <v>Unpaid</v>
      </c>
      <c r="J10" s="13" t="s">
        <v>49</v>
      </c>
      <c r="K10" s="22">
        <f>SUMIF(Table1[Payment Status (Paid/Unpaid)],"Unpaid",Table1[Total Fee (USD)])</f>
        <v>8</v>
      </c>
      <c r="L10" s="22"/>
    </row>
    <row r="11" spans="2:12" s="1" customFormat="1" ht="21.95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pans="2:12" ht="18" x14ac:dyDescent="0.25">
      <c r="B12" s="2" t="s">
        <v>1</v>
      </c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2:12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2:12" ht="30" customHeight="1" x14ac:dyDescent="0.25">
      <c r="B14" s="4" t="s">
        <v>4</v>
      </c>
      <c r="C14" s="4" t="s">
        <v>3</v>
      </c>
      <c r="D14" s="4" t="s">
        <v>2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4" t="s">
        <v>10</v>
      </c>
      <c r="K14" s="4" t="s">
        <v>11</v>
      </c>
      <c r="L14" s="4" t="s">
        <v>12</v>
      </c>
    </row>
    <row r="15" spans="2:12" ht="30" customHeight="1" x14ac:dyDescent="0.25">
      <c r="B15" s="7" t="s">
        <v>14</v>
      </c>
      <c r="C15" s="7" t="s">
        <v>13</v>
      </c>
      <c r="D15" s="6">
        <v>45627</v>
      </c>
      <c r="E15" s="7" t="s">
        <v>15</v>
      </c>
      <c r="F15" s="7" t="s">
        <v>16</v>
      </c>
      <c r="G15" s="7">
        <v>10</v>
      </c>
      <c r="H15" s="12">
        <v>2</v>
      </c>
      <c r="I15" s="7">
        <v>2</v>
      </c>
      <c r="J15" s="12">
        <f>IF(H15&gt;0,H15*I15,"")</f>
        <v>4</v>
      </c>
      <c r="K15" s="7" t="s">
        <v>17</v>
      </c>
      <c r="L15" s="7" t="s">
        <v>18</v>
      </c>
    </row>
    <row r="16" spans="2:12" ht="30" customHeight="1" x14ac:dyDescent="0.25">
      <c r="B16" s="7" t="s">
        <v>20</v>
      </c>
      <c r="C16" s="7" t="s">
        <v>19</v>
      </c>
      <c r="D16" s="6">
        <v>45627</v>
      </c>
      <c r="E16" s="7" t="s">
        <v>21</v>
      </c>
      <c r="F16" s="7" t="s">
        <v>22</v>
      </c>
      <c r="G16" s="7">
        <v>15</v>
      </c>
      <c r="H16" s="12">
        <v>3</v>
      </c>
      <c r="I16" s="7">
        <v>1</v>
      </c>
      <c r="J16" s="12">
        <f t="shared" ref="J16:J33" si="0">IF(H16&gt;0,H16*I16,"")</f>
        <v>3</v>
      </c>
      <c r="K16" s="7" t="s">
        <v>23</v>
      </c>
      <c r="L16" s="7" t="s">
        <v>24</v>
      </c>
    </row>
    <row r="17" spans="2:12" ht="30" customHeight="1" x14ac:dyDescent="0.25">
      <c r="B17" s="7" t="s">
        <v>26</v>
      </c>
      <c r="C17" s="7" t="s">
        <v>25</v>
      </c>
      <c r="D17" s="6">
        <v>45628</v>
      </c>
      <c r="E17" s="7" t="s">
        <v>15</v>
      </c>
      <c r="F17" s="7" t="s">
        <v>16</v>
      </c>
      <c r="G17" s="7">
        <v>10</v>
      </c>
      <c r="H17" s="12">
        <v>2</v>
      </c>
      <c r="I17" s="7">
        <v>2</v>
      </c>
      <c r="J17" s="12">
        <f t="shared" si="0"/>
        <v>4</v>
      </c>
      <c r="K17" s="7" t="s">
        <v>17</v>
      </c>
      <c r="L17" s="7" t="s">
        <v>27</v>
      </c>
    </row>
    <row r="18" spans="2:12" ht="30" customHeight="1" x14ac:dyDescent="0.25">
      <c r="B18" s="7" t="s">
        <v>32</v>
      </c>
      <c r="C18" s="7" t="s">
        <v>28</v>
      </c>
      <c r="D18" s="6">
        <v>45629</v>
      </c>
      <c r="E18" s="7" t="s">
        <v>29</v>
      </c>
      <c r="F18" s="7" t="s">
        <v>22</v>
      </c>
      <c r="G18" s="7">
        <v>20</v>
      </c>
      <c r="H18" s="12">
        <v>4</v>
      </c>
      <c r="I18" s="7">
        <v>1</v>
      </c>
      <c r="J18" s="12">
        <f t="shared" si="0"/>
        <v>4</v>
      </c>
      <c r="K18" s="7" t="s">
        <v>17</v>
      </c>
      <c r="L18" s="7" t="s">
        <v>30</v>
      </c>
    </row>
    <row r="19" spans="2:12" ht="30" customHeight="1" x14ac:dyDescent="0.25">
      <c r="B19" s="7" t="s">
        <v>50</v>
      </c>
      <c r="C19" s="7" t="s">
        <v>31</v>
      </c>
      <c r="D19" s="6">
        <v>45630</v>
      </c>
      <c r="E19" s="7" t="s">
        <v>33</v>
      </c>
      <c r="F19" s="7" t="s">
        <v>16</v>
      </c>
      <c r="G19" s="7">
        <v>12</v>
      </c>
      <c r="H19" s="12">
        <v>2.5</v>
      </c>
      <c r="I19" s="7">
        <v>2</v>
      </c>
      <c r="J19" s="12">
        <f t="shared" si="0"/>
        <v>5</v>
      </c>
      <c r="K19" s="7" t="s">
        <v>23</v>
      </c>
      <c r="L19" s="7" t="s">
        <v>34</v>
      </c>
    </row>
    <row r="20" spans="2:12" ht="30" customHeight="1" x14ac:dyDescent="0.25">
      <c r="B20" s="6"/>
      <c r="C20" s="7"/>
      <c r="D20" s="6"/>
      <c r="E20" s="7"/>
      <c r="F20" s="7"/>
      <c r="G20" s="7"/>
      <c r="H20" s="8"/>
      <c r="I20" s="7"/>
      <c r="J20" s="8" t="str">
        <f t="shared" ref="J20:J25" si="1">IF(H20&gt;0,H20*I20,"")</f>
        <v/>
      </c>
      <c r="K20" s="7"/>
      <c r="L20" s="7"/>
    </row>
    <row r="21" spans="2:12" ht="30" customHeight="1" x14ac:dyDescent="0.25">
      <c r="B21" s="6"/>
      <c r="C21" s="7"/>
      <c r="D21" s="6"/>
      <c r="E21" s="7"/>
      <c r="F21" s="7"/>
      <c r="G21" s="7"/>
      <c r="H21" s="8"/>
      <c r="I21" s="7"/>
      <c r="J21" s="8" t="str">
        <f t="shared" si="1"/>
        <v/>
      </c>
      <c r="K21" s="7"/>
      <c r="L21" s="7"/>
    </row>
    <row r="22" spans="2:12" ht="30" customHeight="1" x14ac:dyDescent="0.25">
      <c r="B22" s="6"/>
      <c r="C22" s="7"/>
      <c r="D22" s="6"/>
      <c r="E22" s="7"/>
      <c r="F22" s="7"/>
      <c r="G22" s="7"/>
      <c r="H22" s="8"/>
      <c r="I22" s="7"/>
      <c r="J22" s="8" t="str">
        <f t="shared" si="1"/>
        <v/>
      </c>
      <c r="K22" s="7"/>
      <c r="L22" s="7"/>
    </row>
    <row r="23" spans="2:12" ht="30" customHeight="1" x14ac:dyDescent="0.25">
      <c r="B23" s="6"/>
      <c r="C23" s="7"/>
      <c r="D23" s="6"/>
      <c r="E23" s="7"/>
      <c r="F23" s="7"/>
      <c r="G23" s="7"/>
      <c r="H23" s="8"/>
      <c r="I23" s="7"/>
      <c r="J23" s="8" t="str">
        <f t="shared" si="1"/>
        <v/>
      </c>
      <c r="K23" s="7"/>
      <c r="L23" s="7"/>
    </row>
    <row r="24" spans="2:12" ht="30" customHeight="1" x14ac:dyDescent="0.25">
      <c r="B24" s="6"/>
      <c r="C24" s="7"/>
      <c r="D24" s="6"/>
      <c r="E24" s="7"/>
      <c r="F24" s="7"/>
      <c r="G24" s="7"/>
      <c r="H24" s="8"/>
      <c r="I24" s="7"/>
      <c r="J24" s="8" t="str">
        <f t="shared" si="1"/>
        <v/>
      </c>
      <c r="K24" s="7"/>
      <c r="L24" s="7"/>
    </row>
    <row r="25" spans="2:12" ht="30" customHeight="1" x14ac:dyDescent="0.25">
      <c r="B25" s="6"/>
      <c r="C25" s="7"/>
      <c r="D25" s="6"/>
      <c r="E25" s="7"/>
      <c r="F25" s="7"/>
      <c r="G25" s="7"/>
      <c r="H25" s="8"/>
      <c r="I25" s="7"/>
      <c r="J25" s="8" t="str">
        <f t="shared" si="1"/>
        <v/>
      </c>
      <c r="K25" s="7"/>
      <c r="L25" s="7"/>
    </row>
    <row r="26" spans="2:12" ht="30" customHeight="1" x14ac:dyDescent="0.25">
      <c r="B26" s="6"/>
      <c r="C26" s="7"/>
      <c r="D26" s="6"/>
      <c r="E26" s="7"/>
      <c r="F26" s="7"/>
      <c r="G26" s="7"/>
      <c r="H26" s="8"/>
      <c r="I26" s="7"/>
      <c r="J26" s="8" t="str">
        <f t="shared" ref="J26:J29" si="2">IF(H26&gt;0,H26*I26,"")</f>
        <v/>
      </c>
      <c r="K26" s="7"/>
      <c r="L26" s="7"/>
    </row>
    <row r="27" spans="2:12" ht="30" customHeight="1" x14ac:dyDescent="0.25">
      <c r="B27" s="6"/>
      <c r="C27" s="7"/>
      <c r="D27" s="6"/>
      <c r="E27" s="7"/>
      <c r="F27" s="7"/>
      <c r="G27" s="7"/>
      <c r="H27" s="8"/>
      <c r="I27" s="7"/>
      <c r="J27" s="8" t="str">
        <f t="shared" si="2"/>
        <v/>
      </c>
      <c r="K27" s="7"/>
      <c r="L27" s="7"/>
    </row>
    <row r="28" spans="2:12" ht="30" customHeight="1" x14ac:dyDescent="0.25">
      <c r="B28" s="6"/>
      <c r="C28" s="7"/>
      <c r="D28" s="6"/>
      <c r="E28" s="7"/>
      <c r="F28" s="7"/>
      <c r="G28" s="7"/>
      <c r="H28" s="8"/>
      <c r="I28" s="7"/>
      <c r="J28" s="8" t="str">
        <f t="shared" si="2"/>
        <v/>
      </c>
      <c r="K28" s="7"/>
      <c r="L28" s="7"/>
    </row>
    <row r="29" spans="2:12" ht="30" customHeight="1" x14ac:dyDescent="0.25">
      <c r="B29" s="6"/>
      <c r="C29" s="7"/>
      <c r="D29" s="6"/>
      <c r="E29" s="7"/>
      <c r="F29" s="7"/>
      <c r="G29" s="7"/>
      <c r="H29" s="8"/>
      <c r="I29" s="7"/>
      <c r="J29" s="8" t="str">
        <f t="shared" si="2"/>
        <v/>
      </c>
      <c r="K29" s="7"/>
      <c r="L29" s="7"/>
    </row>
    <row r="30" spans="2:12" ht="30" customHeight="1" x14ac:dyDescent="0.25">
      <c r="B30" s="6"/>
      <c r="C30" s="7"/>
      <c r="D30" s="6"/>
      <c r="E30" s="7"/>
      <c r="F30" s="7"/>
      <c r="G30" s="7"/>
      <c r="H30" s="8"/>
      <c r="I30" s="7"/>
      <c r="J30" s="8" t="str">
        <f t="shared" ref="J30:J31" si="3">IF(H30&gt;0,H30*I30,"")</f>
        <v/>
      </c>
      <c r="K30" s="7"/>
      <c r="L30" s="7"/>
    </row>
    <row r="31" spans="2:12" ht="30" customHeight="1" x14ac:dyDescent="0.25">
      <c r="B31" s="6"/>
      <c r="C31" s="7"/>
      <c r="D31" s="6"/>
      <c r="E31" s="7"/>
      <c r="F31" s="7"/>
      <c r="G31" s="7"/>
      <c r="H31" s="8"/>
      <c r="I31" s="7"/>
      <c r="J31" s="8" t="str">
        <f t="shared" si="3"/>
        <v/>
      </c>
      <c r="K31" s="7"/>
      <c r="L31" s="7"/>
    </row>
    <row r="32" spans="2:12" ht="30" customHeight="1" x14ac:dyDescent="0.25">
      <c r="B32" s="6"/>
      <c r="C32" s="7"/>
      <c r="D32" s="6"/>
      <c r="E32" s="7"/>
      <c r="F32" s="7"/>
      <c r="G32" s="7"/>
      <c r="H32" s="8"/>
      <c r="I32" s="7"/>
      <c r="J32" s="8" t="str">
        <f>IF(H32&gt;0,H32*I32,"")</f>
        <v/>
      </c>
      <c r="K32" s="7"/>
      <c r="L32" s="7"/>
    </row>
    <row r="33" spans="2:12" ht="30" customHeight="1" x14ac:dyDescent="0.25">
      <c r="B33" s="3"/>
      <c r="C33" s="3"/>
      <c r="D33" s="3"/>
      <c r="E33" s="3"/>
      <c r="F33" s="3"/>
      <c r="G33" s="3"/>
      <c r="H33" s="3"/>
      <c r="I33" s="3"/>
      <c r="J33" s="12" t="str">
        <f t="shared" si="0"/>
        <v/>
      </c>
      <c r="K33" s="7"/>
      <c r="L33" s="3"/>
    </row>
    <row r="34" spans="2:12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</sheetData>
  <mergeCells count="7">
    <mergeCell ref="B2:L2"/>
    <mergeCell ref="D8:E8"/>
    <mergeCell ref="D9:E9"/>
    <mergeCell ref="D10:E10"/>
    <mergeCell ref="K8:L8"/>
    <mergeCell ref="K9:L9"/>
    <mergeCell ref="K10:L10"/>
  </mergeCells>
  <dataValidations count="2">
    <dataValidation type="list" allowBlank="1" showInputMessage="1" showErrorMessage="1" sqref="B8">
      <formula1>$B$15:$B$33</formula1>
    </dataValidation>
    <dataValidation type="list" allowBlank="1" showInputMessage="1" showErrorMessage="1" sqref="K15:K33">
      <formula1>"Paid, Unpaid"</formula1>
    </dataValidation>
  </dataValidations>
  <pageMargins left="0.25" right="0.25" top="0.75" bottom="0.75" header="0.3" footer="0.3"/>
  <pageSetup paperSize="9" scale="58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Transportation Fee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2024-12-13T13:31:00Z</cp:lastPrinted>
  <dcterms:created xsi:type="dcterms:W3CDTF">2024-12-13T13:06:52Z</dcterms:created>
  <dcterms:modified xsi:type="dcterms:W3CDTF">2024-12-13T13:31:25Z</dcterms:modified>
</cp:coreProperties>
</file>